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経営分析\H28\三井水道企業団\"/>
    </mc:Choice>
  </mc:AlternateContent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R6" i="5"/>
  <c r="AQ8" i="4" s="1"/>
  <c r="Q6" i="5"/>
  <c r="P6" i="5"/>
  <c r="O6" i="5"/>
  <c r="N6" i="5"/>
  <c r="M6" i="5"/>
  <c r="L6" i="5"/>
  <c r="Z8" i="4" s="1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Y8" i="4"/>
  <c r="AI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<sst xmlns="http://schemas.openxmlformats.org/spreadsheetml/2006/main" count="220" uniqueCount="107">
  <si>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</si>
  <si>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</si>
  <si>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</si>
  <si>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</si>
  <si>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</si>
  <si>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</si>
  <si>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</si>
  <si>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</si>
  <si>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</si>
  <si>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</si>
  <si>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</si>
  <si>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</si>
  <si>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</si>
  <si>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</si>
  <si>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</si>
  <si>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</si>
  <si>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</si>
  <si>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</si>
  <si>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</si>
  <si>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</si>
  <si>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</si>
  <si>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</si>
  <si>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</si>
  <si>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</si>
  <si>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</si>
  <si>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</si>
  <si>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</si>
  <si>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</si>
  <si>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</si>
  <si>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</si>
  <si>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</si>
  <si>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</si>
  <si>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</si>
  <si>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</si>
  <si>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</si>
  <si>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</si>
  <si>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</si>
  <si>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</si>
  <si>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</si>
  <si>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</si>
  <si>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</si>
  <si>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</si>
  <si>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</si>
  <si>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</si>
  <si>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</si>
  <si>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</si>
  <si>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</si>
  <si>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</si>
  <si>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</si>
  <si>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</si>
  <si>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</si>
  <si>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</si>
  <si>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</si>
  <si>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</si>
  <si>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</si>
  <si>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</si>
  <si>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</si>
  <si>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</si>
  <si>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</si>
  <si>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</si>
  <si>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</si>
  <si>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</si>
  <si>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</si>
  <si>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</si>
  <si>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</si>
  <si>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</si>
  <si>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</si>
  <si>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</si>
  <si>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</si>
  <si>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</si>
  <si>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</si>
  <si>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</si>
  <si>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</si>
  <si>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</si>
  <si>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</si>
  <si>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</si>
  <si>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</si>
  <si>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</si>
  <si>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</si>
  <si>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</si>
  <si>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</si>
  <si>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</si>
  <si>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</si>
  <si>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</si>
  <si>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</si>
  <si>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</si>
  <si>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</si>
  <si>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</si>
  <si>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</si>
  <si>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</si>
  <si>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</si>
  <si>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</si>
  <si>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</si>
  <si>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福岡県　三井水道企業団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</si>
  <si>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</si>
  <si>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</si>
  <si>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</si>
  <si>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</si>
  <si>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</si>
  <si>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</si>
  <si>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</si>
  <si>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</si>
  <si>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</si>
  <si>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</si>
  <si>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当企業団においては、累積欠損金はなく、債務残高、施設の効率性、供給した配水量の効率性はいずれも平均以上を維持しており、概ね良好である。　しかし、自己水源がないために受水量の総費用に占める割合が高く、また水道事業の開始時期が他の事業体よりも新しいために、減価償却費の総費用に占める割合も高いため、給水原価が高く、経常収支比率や料金回収率は逆に平均よりも低くなっている。　今後も可能な限り経費の削減を図り、給水原価を抑制し、健全経営を続けていけるよう努めていきたい。</t>
    <rPh sb="1" eb="2">
      <t>トウ</t>
    </rPh>
    <rPh sb="2" eb="4">
      <t>キギョウ</t>
    </rPh>
    <rPh sb="4" eb="5">
      <t>ダン</t>
    </rPh>
    <rPh sb="11" eb="15">
      <t>ルイセキケッソン</t>
    </rPh>
    <rPh sb="15" eb="16">
      <t>キン</t>
    </rPh>
    <rPh sb="20" eb="22">
      <t>サイム</t>
    </rPh>
    <rPh sb="22" eb="24">
      <t>ザンダカ</t>
    </rPh>
    <rPh sb="25" eb="27">
      <t>シセツ</t>
    </rPh>
    <rPh sb="28" eb="31">
      <t>コウリツセイ</t>
    </rPh>
    <rPh sb="32" eb="34">
      <t>キョウキュウ</t>
    </rPh>
    <rPh sb="36" eb="38">
      <t>ハイスイ</t>
    </rPh>
    <rPh sb="38" eb="39">
      <t>リョウ</t>
    </rPh>
    <rPh sb="40" eb="43">
      <t>コウリツセイ</t>
    </rPh>
    <rPh sb="48" eb="50">
      <t>ヘイキン</t>
    </rPh>
    <rPh sb="50" eb="52">
      <t>イジョウ</t>
    </rPh>
    <rPh sb="53" eb="55">
      <t>イジ</t>
    </rPh>
    <rPh sb="60" eb="61">
      <t>オオム</t>
    </rPh>
    <rPh sb="62" eb="64">
      <t>リョウコウ</t>
    </rPh>
    <rPh sb="73" eb="75">
      <t>ジコ</t>
    </rPh>
    <rPh sb="75" eb="77">
      <t>スイゲン</t>
    </rPh>
    <rPh sb="83" eb="86">
      <t>ジュスイリョウ</t>
    </rPh>
    <rPh sb="87" eb="90">
      <t>ソウヒヨウ</t>
    </rPh>
    <rPh sb="91" eb="92">
      <t>シ</t>
    </rPh>
    <rPh sb="94" eb="96">
      <t>ワリアイ</t>
    </rPh>
    <rPh sb="97" eb="98">
      <t>タカ</t>
    </rPh>
    <rPh sb="102" eb="104">
      <t>スイドウ</t>
    </rPh>
    <rPh sb="104" eb="106">
      <t>ジギョウ</t>
    </rPh>
    <rPh sb="107" eb="109">
      <t>カイシ</t>
    </rPh>
    <rPh sb="109" eb="111">
      <t>ジキ</t>
    </rPh>
    <rPh sb="112" eb="113">
      <t>タ</t>
    </rPh>
    <rPh sb="114" eb="117">
      <t>ジギョウタイ</t>
    </rPh>
    <rPh sb="120" eb="121">
      <t>アタラ</t>
    </rPh>
    <rPh sb="127" eb="132">
      <t>ゲンカショウキャクヒ</t>
    </rPh>
    <rPh sb="133" eb="136">
      <t>ソウヒヨウ</t>
    </rPh>
    <rPh sb="137" eb="138">
      <t>シ</t>
    </rPh>
    <rPh sb="140" eb="142">
      <t>ワリアイ</t>
    </rPh>
    <rPh sb="143" eb="144">
      <t>タカ</t>
    </rPh>
    <rPh sb="148" eb="150">
      <t>キュウスイ</t>
    </rPh>
    <rPh sb="150" eb="152">
      <t>ゲンカ</t>
    </rPh>
    <rPh sb="153" eb="154">
      <t>タカ</t>
    </rPh>
    <rPh sb="156" eb="160">
      <t>ケイジョウシュウシ</t>
    </rPh>
    <rPh sb="160" eb="162">
      <t>ヒリツ</t>
    </rPh>
    <rPh sb="163" eb="165">
      <t>リョウキン</t>
    </rPh>
    <rPh sb="165" eb="168">
      <t>カイシュウリツ</t>
    </rPh>
    <rPh sb="169" eb="170">
      <t>ギャク</t>
    </rPh>
    <rPh sb="171" eb="173">
      <t>ヘイキン</t>
    </rPh>
    <rPh sb="176" eb="177">
      <t>ヒク</t>
    </rPh>
    <rPh sb="185" eb="187">
      <t>コンゴ</t>
    </rPh>
    <rPh sb="188" eb="190">
      <t>カノウ</t>
    </rPh>
    <rPh sb="191" eb="192">
      <t>カギ</t>
    </rPh>
    <rPh sb="193" eb="195">
      <t>ケイヒ</t>
    </rPh>
    <rPh sb="196" eb="198">
      <t>サクゲン</t>
    </rPh>
    <rPh sb="199" eb="200">
      <t>ハカ</t>
    </rPh>
    <rPh sb="202" eb="204">
      <t>キュウスイ</t>
    </rPh>
    <rPh sb="204" eb="206">
      <t>ゲンカ</t>
    </rPh>
    <rPh sb="207" eb="209">
      <t>ヨクセイ</t>
    </rPh>
    <rPh sb="211" eb="215">
      <t>ケンゼンケイエイ</t>
    </rPh>
    <rPh sb="216" eb="217">
      <t>ツヅ</t>
    </rPh>
    <rPh sb="224" eb="225">
      <t>ツト</t>
    </rPh>
    <phoneticPr fontId="4"/>
  </si>
  <si>
    <t>　施設の老朽化はほぼ平均レベルですが、管路については今後耐用年数を超えるものが急増していく。更新財源はある程度確保していますが、必要があれば長寿命化等に取組み、更新計画の見直しを行いたい。</t>
    <rPh sb="1" eb="3">
      <t>シセツ</t>
    </rPh>
    <rPh sb="4" eb="7">
      <t>ロウキュウカ</t>
    </rPh>
    <rPh sb="10" eb="12">
      <t>ヘイキン</t>
    </rPh>
    <rPh sb="19" eb="21">
      <t>カンロ</t>
    </rPh>
    <rPh sb="26" eb="28">
      <t>コンゴ</t>
    </rPh>
    <rPh sb="28" eb="30">
      <t>タイヨウ</t>
    </rPh>
    <rPh sb="30" eb="32">
      <t>ネンスウ</t>
    </rPh>
    <rPh sb="33" eb="34">
      <t>コ</t>
    </rPh>
    <rPh sb="39" eb="41">
      <t>キュウゾウ</t>
    </rPh>
    <rPh sb="46" eb="48">
      <t>コウシン</t>
    </rPh>
    <rPh sb="48" eb="50">
      <t>ザイゲン</t>
    </rPh>
    <rPh sb="53" eb="55">
      <t>テイド</t>
    </rPh>
    <rPh sb="55" eb="57">
      <t>カクホ</t>
    </rPh>
    <rPh sb="64" eb="66">
      <t>ヒツヨウ</t>
    </rPh>
    <rPh sb="70" eb="71">
      <t>チョウ</t>
    </rPh>
    <rPh sb="71" eb="74">
      <t>ジュミョウカ</t>
    </rPh>
    <rPh sb="74" eb="75">
      <t>トウ</t>
    </rPh>
    <rPh sb="76" eb="77">
      <t>ト</t>
    </rPh>
    <rPh sb="77" eb="78">
      <t>ク</t>
    </rPh>
    <rPh sb="80" eb="82">
      <t>コウシン</t>
    </rPh>
    <rPh sb="82" eb="84">
      <t>ケイカク</t>
    </rPh>
    <rPh sb="85" eb="87">
      <t>ミナオ</t>
    </rPh>
    <rPh sb="89" eb="90">
      <t>オコナ</t>
    </rPh>
    <phoneticPr fontId="4"/>
  </si>
  <si>
    <t>　現状では経営の健全性、効率性は確保できていると考えていますが、今後耐用年数を超える管路が急増するので、更新計画・財政計画を再検証し、必要があれば計画の見直しを行いたい。</t>
    <rPh sb="1" eb="3">
      <t>ゲンジョウ</t>
    </rPh>
    <rPh sb="5" eb="7">
      <t>ケイエイ</t>
    </rPh>
    <rPh sb="8" eb="11">
      <t>ケンゼンセイ</t>
    </rPh>
    <rPh sb="12" eb="15">
      <t>コウリツセイ</t>
    </rPh>
    <rPh sb="16" eb="18">
      <t>カクホ</t>
    </rPh>
    <rPh sb="24" eb="25">
      <t>カンガ</t>
    </rPh>
    <rPh sb="32" eb="34">
      <t>コンゴ</t>
    </rPh>
    <rPh sb="34" eb="38">
      <t>タイヨウネンスウ</t>
    </rPh>
    <rPh sb="39" eb="40">
      <t>コ</t>
    </rPh>
    <rPh sb="42" eb="44">
      <t>カンロ</t>
    </rPh>
    <rPh sb="45" eb="47">
      <t>キュウゾウ</t>
    </rPh>
    <rPh sb="57" eb="61">
      <t>ザイセイケイカク</t>
    </rPh>
    <rPh sb="62" eb="65">
      <t>サイケンショウ</t>
    </rPh>
    <rPh sb="67" eb="69">
      <t>ヒツヨウ</t>
    </rPh>
    <rPh sb="73" eb="75">
      <t>ケイカク</t>
    </rPh>
    <rPh sb="76" eb="78">
      <t>ミナオ</t>
    </rPh>
    <rPh sb="80" eb="81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</si>
</sst>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1.18</c:v>
                </c:pt>
                <c:pt idx="1">
                  <c:v>0.96</c:v>
                </c:pt>
                <c:pt idx="2">
                  <c:v>1</c:v>
                </c:pt>
                <c:pt idx="3">
                  <c:v>1.19</c:v>
                </c:pt>
                <c:pt idx="4">
                  <c:v>0.69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17640"/>
        <c:axId val="25881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0.84</c:v>
                </c:pt>
                <c:pt idx="1">
                  <c:v>0.78</c:v>
                </c:pt>
                <c:pt idx="2">
                  <c:v>0.83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17640"/>
        <c:axId val="258817248"/>
      </c:lineChart>
      <c:dateAx>
        <c:axId val="258817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817248"/>
        <c:crosses val="autoZero"/>
        <c:auto val="1"/>
        <c:lblOffset val="100"/>
        <c:baseTimeUnit val="years"/>
      </c:dateAx>
      <c:valAx>
        <c:axId val="25881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817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67.25</c:v>
                </c:pt>
                <c:pt idx="1">
                  <c:v>67.849999999999994</c:v>
                </c:pt>
                <c:pt idx="2">
                  <c:v>69.47</c:v>
                </c:pt>
                <c:pt idx="3">
                  <c:v>69.3</c:v>
                </c:pt>
                <c:pt idx="4">
                  <c:v>69.959999999999994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46416"/>
        <c:axId val="323951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60.04</c:v>
                </c:pt>
                <c:pt idx="1">
                  <c:v>59.88</c:v>
                </c:pt>
                <c:pt idx="2">
                  <c:v>59.68</c:v>
                </c:pt>
                <c:pt idx="3">
                  <c:v>59.17</c:v>
                </c:pt>
                <c:pt idx="4">
                  <c:v>59.34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46416"/>
        <c:axId val="323951512"/>
      </c:lineChart>
      <c:dateAx>
        <c:axId val="32394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951512"/>
        <c:crosses val="autoZero"/>
        <c:auto val="1"/>
        <c:lblOffset val="100"/>
        <c:baseTimeUnit val="years"/>
      </c:dateAx>
      <c:valAx>
        <c:axId val="323951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94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91.19</c:v>
                </c:pt>
                <c:pt idx="1">
                  <c:v>92.36</c:v>
                </c:pt>
                <c:pt idx="2">
                  <c:v>91.97</c:v>
                </c:pt>
                <c:pt idx="3">
                  <c:v>92.78</c:v>
                </c:pt>
                <c:pt idx="4">
                  <c:v>92.46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51904"/>
        <c:axId val="323953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87.33</c:v>
                </c:pt>
                <c:pt idx="1">
                  <c:v>87.65</c:v>
                </c:pt>
                <c:pt idx="2">
                  <c:v>87.63</c:v>
                </c:pt>
                <c:pt idx="3">
                  <c:v>87.6</c:v>
                </c:pt>
                <c:pt idx="4">
                  <c:v>87.74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51904"/>
        <c:axId val="323953080"/>
      </c:lineChart>
      <c:dateAx>
        <c:axId val="32395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953080"/>
        <c:crosses val="autoZero"/>
        <c:auto val="1"/>
        <c:lblOffset val="100"/>
        <c:baseTimeUnit val="years"/>
      </c:dateAx>
      <c:valAx>
        <c:axId val="323953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951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107.86</c:v>
                </c:pt>
                <c:pt idx="1">
                  <c:v>104.64</c:v>
                </c:pt>
                <c:pt idx="2">
                  <c:v>106.74</c:v>
                </c:pt>
                <c:pt idx="3">
                  <c:v>110.95</c:v>
                </c:pt>
                <c:pt idx="4">
                  <c:v>110.3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20384"/>
        <c:axId val="258816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107.68</c:v>
                </c:pt>
                <c:pt idx="1">
                  <c:v>108.24</c:v>
                </c:pt>
                <c:pt idx="2">
                  <c:v>107.8</c:v>
                </c:pt>
                <c:pt idx="3">
                  <c:v>111.96</c:v>
                </c:pt>
                <c:pt idx="4">
                  <c:v>112.69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820384"/>
        <c:axId val="258816856"/>
      </c:lineChart>
      <c:dateAx>
        <c:axId val="25882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8816856"/>
        <c:crosses val="autoZero"/>
        <c:auto val="1"/>
        <c:lblOffset val="100"/>
        <c:baseTimeUnit val="years"/>
      </c:dateAx>
      <c:valAx>
        <c:axId val="258816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882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36.89</c:v>
                </c:pt>
                <c:pt idx="1">
                  <c:v>38.450000000000003</c:v>
                </c:pt>
                <c:pt idx="2">
                  <c:v>39.85</c:v>
                </c:pt>
                <c:pt idx="3">
                  <c:v>46.41</c:v>
                </c:pt>
                <c:pt idx="4">
                  <c:v>48.29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74624"/>
        <c:axId val="323674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37.71</c:v>
                </c:pt>
                <c:pt idx="1">
                  <c:v>38.69</c:v>
                </c:pt>
                <c:pt idx="2">
                  <c:v>39.65</c:v>
                </c:pt>
                <c:pt idx="3">
                  <c:v>45.25</c:v>
                </c:pt>
                <c:pt idx="4">
                  <c:v>46.27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74624"/>
        <c:axId val="323674232"/>
      </c:lineChart>
      <c:dateAx>
        <c:axId val="32367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674232"/>
        <c:crosses val="autoZero"/>
        <c:auto val="1"/>
        <c:lblOffset val="100"/>
        <c:baseTimeUnit val="years"/>
      </c:dateAx>
      <c:valAx>
        <c:axId val="323674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67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2.57</c:v>
                </c:pt>
                <c:pt idx="1">
                  <c:v>2.94</c:v>
                </c:pt>
                <c:pt idx="2">
                  <c:v>2.94</c:v>
                </c:pt>
                <c:pt idx="3">
                  <c:v>7.68</c:v>
                </c:pt>
                <c:pt idx="4">
                  <c:v>12.79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75016"/>
        <c:axId val="32367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7.67</c:v>
                </c:pt>
                <c:pt idx="1">
                  <c:v>8.4</c:v>
                </c:pt>
                <c:pt idx="2">
                  <c:v>9.7100000000000009</c:v>
                </c:pt>
                <c:pt idx="3">
                  <c:v>10.71</c:v>
                </c:pt>
                <c:pt idx="4">
                  <c:v>10.93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75016"/>
        <c:axId val="323673840"/>
      </c:lineChart>
      <c:dateAx>
        <c:axId val="323675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673840"/>
        <c:crosses val="autoZero"/>
        <c:auto val="1"/>
        <c:lblOffset val="100"/>
        <c:baseTimeUnit val="years"/>
      </c:dateAx>
      <c:valAx>
        <c:axId val="32367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675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72664"/>
        <c:axId val="323667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4.67</c:v>
                </c:pt>
                <c:pt idx="1">
                  <c:v>4.46</c:v>
                </c:pt>
                <c:pt idx="2">
                  <c:v>4.3899999999999997</c:v>
                </c:pt>
                <c:pt idx="3">
                  <c:v>0.41</c:v>
                </c:pt>
                <c:pt idx="4">
                  <c:v>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72664"/>
        <c:axId val="323667960"/>
      </c:lineChart>
      <c:dateAx>
        <c:axId val="323672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667960"/>
        <c:crosses val="autoZero"/>
        <c:auto val="1"/>
        <c:lblOffset val="100"/>
        <c:baseTimeUnit val="years"/>
      </c:dateAx>
      <c:valAx>
        <c:axId val="323667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672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1712.23</c:v>
                </c:pt>
                <c:pt idx="1">
                  <c:v>555.17999999999995</c:v>
                </c:pt>
                <c:pt idx="2">
                  <c:v>1051.1199999999999</c:v>
                </c:pt>
                <c:pt idx="3">
                  <c:v>636.46</c:v>
                </c:pt>
                <c:pt idx="4">
                  <c:v>351.38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72272"/>
        <c:axId val="323670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695.41</c:v>
                </c:pt>
                <c:pt idx="1">
                  <c:v>701</c:v>
                </c:pt>
                <c:pt idx="2">
                  <c:v>739.59</c:v>
                </c:pt>
                <c:pt idx="3">
                  <c:v>335.95</c:v>
                </c:pt>
                <c:pt idx="4">
                  <c:v>346.59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72272"/>
        <c:axId val="323670312"/>
      </c:lineChart>
      <c:dateAx>
        <c:axId val="32367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670312"/>
        <c:crosses val="autoZero"/>
        <c:auto val="1"/>
        <c:lblOffset val="100"/>
        <c:baseTimeUnit val="years"/>
      </c:dateAx>
      <c:valAx>
        <c:axId val="323670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67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194.77</c:v>
                </c:pt>
                <c:pt idx="1">
                  <c:v>126.87</c:v>
                </c:pt>
                <c:pt idx="2">
                  <c:v>116.36</c:v>
                </c:pt>
                <c:pt idx="3">
                  <c:v>107.19</c:v>
                </c:pt>
                <c:pt idx="4">
                  <c:v>97.91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71880"/>
        <c:axId val="32366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343.45</c:v>
                </c:pt>
                <c:pt idx="1">
                  <c:v>330.99</c:v>
                </c:pt>
                <c:pt idx="2">
                  <c:v>324.08999999999997</c:v>
                </c:pt>
                <c:pt idx="3">
                  <c:v>319.82</c:v>
                </c:pt>
                <c:pt idx="4">
                  <c:v>312.02999999999997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71880"/>
        <c:axId val="323669136"/>
      </c:lineChart>
      <c:dateAx>
        <c:axId val="323671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669136"/>
        <c:crosses val="autoZero"/>
        <c:auto val="1"/>
        <c:lblOffset val="100"/>
        <c:baseTimeUnit val="years"/>
      </c:dateAx>
      <c:valAx>
        <c:axId val="323669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671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101.03</c:v>
                </c:pt>
                <c:pt idx="1">
                  <c:v>98.44</c:v>
                </c:pt>
                <c:pt idx="2">
                  <c:v>100.53</c:v>
                </c:pt>
                <c:pt idx="3">
                  <c:v>104.77</c:v>
                </c:pt>
                <c:pt idx="4">
                  <c:v>103.63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49944"/>
        <c:axId val="323947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99.61</c:v>
                </c:pt>
                <c:pt idx="1">
                  <c:v>100.27</c:v>
                </c:pt>
                <c:pt idx="2">
                  <c:v>99.46</c:v>
                </c:pt>
                <c:pt idx="3">
                  <c:v>105.21</c:v>
                </c:pt>
                <c:pt idx="4">
                  <c:v>105.71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49944"/>
        <c:axId val="323947592"/>
      </c:lineChart>
      <c:dateAx>
        <c:axId val="323949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947592"/>
        <c:crosses val="autoZero"/>
        <c:auto val="1"/>
        <c:lblOffset val="100"/>
        <c:baseTimeUnit val="years"/>
      </c:dateAx>
      <c:valAx>
        <c:axId val="323947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949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195.95</c:v>
                </c:pt>
                <c:pt idx="1">
                  <c:v>201.23</c:v>
                </c:pt>
                <c:pt idx="2">
                  <c:v>197.32</c:v>
                </c:pt>
                <c:pt idx="3">
                  <c:v>189.9</c:v>
                </c:pt>
                <c:pt idx="4">
                  <c:v>192.11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950728"/>
        <c:axId val="32394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169.59</c:v>
                </c:pt>
                <c:pt idx="1">
                  <c:v>169.62</c:v>
                </c:pt>
                <c:pt idx="2">
                  <c:v>171.78</c:v>
                </c:pt>
                <c:pt idx="3">
                  <c:v>162.59</c:v>
                </c:pt>
                <c:pt idx="4">
                  <c:v>162.15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50728"/>
        <c:axId val="323947200"/>
      </c:lineChart>
      <c:dateAx>
        <c:axId val="323950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947200"/>
        <c:crosses val="autoZero"/>
        <c:auto val="1"/>
        <c:lblOffset val="100"/>
        <c:baseTimeUnit val="years"/>
      </c:dateAx>
      <c:valAx>
        <c:axId val="32394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950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福岡県　三井水道企業団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 t="str">
        <f>データ!Q6</f>
        <v>-</v>
      </c>
      <c r="AJ8" s="56"/>
      <c r="AK8" s="56"/>
      <c r="AL8" s="56"/>
      <c r="AM8" s="56"/>
      <c r="AN8" s="56"/>
      <c r="AO8" s="56"/>
      <c r="AP8" s="57"/>
      <c r="AQ8" s="47" t="str">
        <f>データ!R6</f>
        <v>-</v>
      </c>
      <c r="AR8" s="47"/>
      <c r="AS8" s="47"/>
      <c r="AT8" s="47"/>
      <c r="AU8" s="47"/>
      <c r="AV8" s="47"/>
      <c r="AW8" s="47"/>
      <c r="AX8" s="47"/>
      <c r="AY8" s="47" t="str">
        <f>データ!S6</f>
        <v>-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87.23</v>
      </c>
      <c r="K10" s="47"/>
      <c r="L10" s="47"/>
      <c r="M10" s="47"/>
      <c r="N10" s="47"/>
      <c r="O10" s="47"/>
      <c r="P10" s="47"/>
      <c r="Q10" s="47"/>
      <c r="R10" s="47">
        <f>データ!O6</f>
        <v>78.92</v>
      </c>
      <c r="S10" s="47"/>
      <c r="T10" s="47"/>
      <c r="U10" s="47"/>
      <c r="V10" s="47"/>
      <c r="W10" s="47"/>
      <c r="X10" s="47"/>
      <c r="Y10" s="47"/>
      <c r="Z10" s="78">
        <f>データ!P6</f>
        <v>3880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72890</v>
      </c>
      <c r="AJ10" s="78"/>
      <c r="AK10" s="78"/>
      <c r="AL10" s="78"/>
      <c r="AM10" s="78"/>
      <c r="AN10" s="78"/>
      <c r="AO10" s="78"/>
      <c r="AP10" s="78"/>
      <c r="AQ10" s="47">
        <f>データ!U6</f>
        <v>70.099999999999994</v>
      </c>
      <c r="AR10" s="47"/>
      <c r="AS10" s="47"/>
      <c r="AT10" s="47"/>
      <c r="AU10" s="47"/>
      <c r="AV10" s="47"/>
      <c r="AW10" s="47"/>
      <c r="AX10" s="47"/>
      <c r="AY10" s="47">
        <f>データ!V6</f>
        <v>1039.8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409260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福岡県　三井水道企業団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87.23</v>
      </c>
      <c r="O6" s="32">
        <f t="shared" si="3"/>
        <v>78.92</v>
      </c>
      <c r="P6" s="32">
        <f t="shared" si="3"/>
        <v>3880</v>
      </c>
      <c r="Q6" s="32" t="str">
        <f t="shared" si="3"/>
        <v>-</v>
      </c>
      <c r="R6" s="32" t="str">
        <f t="shared" si="3"/>
        <v>-</v>
      </c>
      <c r="S6" s="32" t="str">
        <f t="shared" si="3"/>
        <v>-</v>
      </c>
      <c r="T6" s="32">
        <f t="shared" si="3"/>
        <v>72890</v>
      </c>
      <c r="U6" s="32">
        <f t="shared" si="3"/>
        <v>70.099999999999994</v>
      </c>
      <c r="V6" s="32">
        <f t="shared" si="3"/>
        <v>1039.8</v>
      </c>
      <c r="W6" s="33">
        <f>IF(W7="",NA(),W7)</f>
        <v>107.86</v>
      </c>
      <c r="X6" s="33">
        <f t="shared" ref="X6:AF6" si="4">IF(X7="",NA(),X7)</f>
        <v>104.64</v>
      </c>
      <c r="Y6" s="33">
        <f t="shared" si="4"/>
        <v>106.74</v>
      </c>
      <c r="Z6" s="33">
        <f t="shared" si="4"/>
        <v>110.95</v>
      </c>
      <c r="AA6" s="33">
        <f t="shared" si="4"/>
        <v>110.3</v>
      </c>
      <c r="AB6" s="33">
        <f t="shared" si="4"/>
        <v>107.68</v>
      </c>
      <c r="AC6" s="33">
        <f t="shared" si="4"/>
        <v>108.24</v>
      </c>
      <c r="AD6" s="33">
        <f t="shared" si="4"/>
        <v>107.8</v>
      </c>
      <c r="AE6" s="33">
        <f t="shared" si="4"/>
        <v>111.96</v>
      </c>
      <c r="AF6" s="33">
        <f t="shared" si="4"/>
        <v>112.69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4.67</v>
      </c>
      <c r="AN6" s="33">
        <f t="shared" si="5"/>
        <v>4.46</v>
      </c>
      <c r="AO6" s="33">
        <f t="shared" si="5"/>
        <v>4.3899999999999997</v>
      </c>
      <c r="AP6" s="33">
        <f t="shared" si="5"/>
        <v>0.41</v>
      </c>
      <c r="AQ6" s="33">
        <f t="shared" si="5"/>
        <v>0.54</v>
      </c>
      <c r="AR6" s="32" t="str">
        <f>IF(AR7="","",IF(AR7="-","【-】","【"&amp;SUBSTITUTE(TEXT(AR7,"#,##0.00"),"-","△")&amp;"】"))</f>
        <v>【0.87】</v>
      </c>
      <c r="AS6" s="33">
        <f>IF(AS7="",NA(),AS7)</f>
        <v>1712.23</v>
      </c>
      <c r="AT6" s="33">
        <f t="shared" ref="AT6:BB6" si="6">IF(AT7="",NA(),AT7)</f>
        <v>555.17999999999995</v>
      </c>
      <c r="AU6" s="33">
        <f t="shared" si="6"/>
        <v>1051.1199999999999</v>
      </c>
      <c r="AV6" s="33">
        <f t="shared" si="6"/>
        <v>636.46</v>
      </c>
      <c r="AW6" s="33">
        <f t="shared" si="6"/>
        <v>351.38</v>
      </c>
      <c r="AX6" s="33">
        <f t="shared" si="6"/>
        <v>695.41</v>
      </c>
      <c r="AY6" s="33">
        <f t="shared" si="6"/>
        <v>701</v>
      </c>
      <c r="AZ6" s="33">
        <f t="shared" si="6"/>
        <v>739.59</v>
      </c>
      <c r="BA6" s="33">
        <f t="shared" si="6"/>
        <v>335.95</v>
      </c>
      <c r="BB6" s="33">
        <f t="shared" si="6"/>
        <v>346.59</v>
      </c>
      <c r="BC6" s="32" t="str">
        <f>IF(BC7="","",IF(BC7="-","【-】","【"&amp;SUBSTITUTE(TEXT(BC7,"#,##0.00"),"-","△")&amp;"】"))</f>
        <v>【262.74】</v>
      </c>
      <c r="BD6" s="33">
        <f>IF(BD7="",NA(),BD7)</f>
        <v>194.77</v>
      </c>
      <c r="BE6" s="33">
        <f t="shared" ref="BE6:BM6" si="7">IF(BE7="",NA(),BE7)</f>
        <v>126.87</v>
      </c>
      <c r="BF6" s="33">
        <f t="shared" si="7"/>
        <v>116.36</v>
      </c>
      <c r="BG6" s="33">
        <f t="shared" si="7"/>
        <v>107.19</v>
      </c>
      <c r="BH6" s="33">
        <f t="shared" si="7"/>
        <v>97.91</v>
      </c>
      <c r="BI6" s="33">
        <f t="shared" si="7"/>
        <v>343.45</v>
      </c>
      <c r="BJ6" s="33">
        <f t="shared" si="7"/>
        <v>330.99</v>
      </c>
      <c r="BK6" s="33">
        <f t="shared" si="7"/>
        <v>324.08999999999997</v>
      </c>
      <c r="BL6" s="33">
        <f t="shared" si="7"/>
        <v>319.82</v>
      </c>
      <c r="BM6" s="33">
        <f t="shared" si="7"/>
        <v>312.02999999999997</v>
      </c>
      <c r="BN6" s="32" t="str">
        <f>IF(BN7="","",IF(BN7="-","【-】","【"&amp;SUBSTITUTE(TEXT(BN7,"#,##0.00"),"-","△")&amp;"】"))</f>
        <v>【276.38】</v>
      </c>
      <c r="BO6" s="33">
        <f>IF(BO7="",NA(),BO7)</f>
        <v>101.03</v>
      </c>
      <c r="BP6" s="33">
        <f t="shared" ref="BP6:BX6" si="8">IF(BP7="",NA(),BP7)</f>
        <v>98.44</v>
      </c>
      <c r="BQ6" s="33">
        <f t="shared" si="8"/>
        <v>100.53</v>
      </c>
      <c r="BR6" s="33">
        <f t="shared" si="8"/>
        <v>104.77</v>
      </c>
      <c r="BS6" s="33">
        <f t="shared" si="8"/>
        <v>103.63</v>
      </c>
      <c r="BT6" s="33">
        <f t="shared" si="8"/>
        <v>99.61</v>
      </c>
      <c r="BU6" s="33">
        <f t="shared" si="8"/>
        <v>100.27</v>
      </c>
      <c r="BV6" s="33">
        <f t="shared" si="8"/>
        <v>99.46</v>
      </c>
      <c r="BW6" s="33">
        <f t="shared" si="8"/>
        <v>105.21</v>
      </c>
      <c r="BX6" s="33">
        <f t="shared" si="8"/>
        <v>105.71</v>
      </c>
      <c r="BY6" s="32" t="str">
        <f>IF(BY7="","",IF(BY7="-","【-】","【"&amp;SUBSTITUTE(TEXT(BY7,"#,##0.00"),"-","△")&amp;"】"))</f>
        <v>【104.99】</v>
      </c>
      <c r="BZ6" s="33">
        <f>IF(BZ7="",NA(),BZ7)</f>
        <v>195.95</v>
      </c>
      <c r="CA6" s="33">
        <f t="shared" ref="CA6:CI6" si="9">IF(CA7="",NA(),CA7)</f>
        <v>201.23</v>
      </c>
      <c r="CB6" s="33">
        <f t="shared" si="9"/>
        <v>197.32</v>
      </c>
      <c r="CC6" s="33">
        <f t="shared" si="9"/>
        <v>189.9</v>
      </c>
      <c r="CD6" s="33">
        <f t="shared" si="9"/>
        <v>192.11</v>
      </c>
      <c r="CE6" s="33">
        <f t="shared" si="9"/>
        <v>169.59</v>
      </c>
      <c r="CF6" s="33">
        <f t="shared" si="9"/>
        <v>169.62</v>
      </c>
      <c r="CG6" s="33">
        <f t="shared" si="9"/>
        <v>171.78</v>
      </c>
      <c r="CH6" s="33">
        <f t="shared" si="9"/>
        <v>162.59</v>
      </c>
      <c r="CI6" s="33">
        <f t="shared" si="9"/>
        <v>162.15</v>
      </c>
      <c r="CJ6" s="32" t="str">
        <f>IF(CJ7="","",IF(CJ7="-","【-】","【"&amp;SUBSTITUTE(TEXT(CJ7,"#,##0.00"),"-","△")&amp;"】"))</f>
        <v>【163.72】</v>
      </c>
      <c r="CK6" s="33">
        <f>IF(CK7="",NA(),CK7)</f>
        <v>67.25</v>
      </c>
      <c r="CL6" s="33">
        <f t="shared" ref="CL6:CT6" si="10">IF(CL7="",NA(),CL7)</f>
        <v>67.849999999999994</v>
      </c>
      <c r="CM6" s="33">
        <f t="shared" si="10"/>
        <v>69.47</v>
      </c>
      <c r="CN6" s="33">
        <f t="shared" si="10"/>
        <v>69.3</v>
      </c>
      <c r="CO6" s="33">
        <f t="shared" si="10"/>
        <v>69.959999999999994</v>
      </c>
      <c r="CP6" s="33">
        <f t="shared" si="10"/>
        <v>60.04</v>
      </c>
      <c r="CQ6" s="33">
        <f t="shared" si="10"/>
        <v>59.88</v>
      </c>
      <c r="CR6" s="33">
        <f t="shared" si="10"/>
        <v>59.68</v>
      </c>
      <c r="CS6" s="33">
        <f t="shared" si="10"/>
        <v>59.17</v>
      </c>
      <c r="CT6" s="33">
        <f t="shared" si="10"/>
        <v>59.34</v>
      </c>
      <c r="CU6" s="32" t="str">
        <f>IF(CU7="","",IF(CU7="-","【-】","【"&amp;SUBSTITUTE(TEXT(CU7,"#,##0.00"),"-","△")&amp;"】"))</f>
        <v>【59.76】</v>
      </c>
      <c r="CV6" s="33">
        <f>IF(CV7="",NA(),CV7)</f>
        <v>91.19</v>
      </c>
      <c r="CW6" s="33">
        <f t="shared" ref="CW6:DE6" si="11">IF(CW7="",NA(),CW7)</f>
        <v>92.36</v>
      </c>
      <c r="CX6" s="33">
        <f t="shared" si="11"/>
        <v>91.97</v>
      </c>
      <c r="CY6" s="33">
        <f t="shared" si="11"/>
        <v>92.78</v>
      </c>
      <c r="CZ6" s="33">
        <f t="shared" si="11"/>
        <v>92.46</v>
      </c>
      <c r="DA6" s="33">
        <f t="shared" si="11"/>
        <v>87.33</v>
      </c>
      <c r="DB6" s="33">
        <f t="shared" si="11"/>
        <v>87.65</v>
      </c>
      <c r="DC6" s="33">
        <f t="shared" si="11"/>
        <v>87.63</v>
      </c>
      <c r="DD6" s="33">
        <f t="shared" si="11"/>
        <v>87.6</v>
      </c>
      <c r="DE6" s="33">
        <f t="shared" si="11"/>
        <v>87.74</v>
      </c>
      <c r="DF6" s="32" t="str">
        <f>IF(DF7="","",IF(DF7="-","【-】","【"&amp;SUBSTITUTE(TEXT(DF7,"#,##0.00"),"-","△")&amp;"】"))</f>
        <v>【89.95】</v>
      </c>
      <c r="DG6" s="33">
        <f>IF(DG7="",NA(),DG7)</f>
        <v>36.89</v>
      </c>
      <c r="DH6" s="33">
        <f t="shared" ref="DH6:DP6" si="12">IF(DH7="",NA(),DH7)</f>
        <v>38.450000000000003</v>
      </c>
      <c r="DI6" s="33">
        <f t="shared" si="12"/>
        <v>39.85</v>
      </c>
      <c r="DJ6" s="33">
        <f t="shared" si="12"/>
        <v>46.41</v>
      </c>
      <c r="DK6" s="33">
        <f t="shared" si="12"/>
        <v>48.29</v>
      </c>
      <c r="DL6" s="33">
        <f t="shared" si="12"/>
        <v>37.71</v>
      </c>
      <c r="DM6" s="33">
        <f t="shared" si="12"/>
        <v>38.69</v>
      </c>
      <c r="DN6" s="33">
        <f t="shared" si="12"/>
        <v>39.65</v>
      </c>
      <c r="DO6" s="33">
        <f t="shared" si="12"/>
        <v>45.25</v>
      </c>
      <c r="DP6" s="33">
        <f t="shared" si="12"/>
        <v>46.27</v>
      </c>
      <c r="DQ6" s="32" t="str">
        <f>IF(DQ7="","",IF(DQ7="-","【-】","【"&amp;SUBSTITUTE(TEXT(DQ7,"#,##0.00"),"-","△")&amp;"】"))</f>
        <v>【47.18】</v>
      </c>
      <c r="DR6" s="33">
        <f>IF(DR7="",NA(),DR7)</f>
        <v>2.57</v>
      </c>
      <c r="DS6" s="33">
        <f t="shared" ref="DS6:EA6" si="13">IF(DS7="",NA(),DS7)</f>
        <v>2.94</v>
      </c>
      <c r="DT6" s="33">
        <f t="shared" si="13"/>
        <v>2.94</v>
      </c>
      <c r="DU6" s="33">
        <f t="shared" si="13"/>
        <v>7.68</v>
      </c>
      <c r="DV6" s="33">
        <f t="shared" si="13"/>
        <v>12.79</v>
      </c>
      <c r="DW6" s="33">
        <f t="shared" si="13"/>
        <v>7.67</v>
      </c>
      <c r="DX6" s="33">
        <f t="shared" si="13"/>
        <v>8.4</v>
      </c>
      <c r="DY6" s="33">
        <f t="shared" si="13"/>
        <v>9.7100000000000009</v>
      </c>
      <c r="DZ6" s="33">
        <f t="shared" si="13"/>
        <v>10.71</v>
      </c>
      <c r="EA6" s="33">
        <f t="shared" si="13"/>
        <v>10.93</v>
      </c>
      <c r="EB6" s="32" t="str">
        <f>IF(EB7="","",IF(EB7="-","【-】","【"&amp;SUBSTITUTE(TEXT(EB7,"#,##0.00"),"-","△")&amp;"】"))</f>
        <v>【13.18】</v>
      </c>
      <c r="EC6" s="33">
        <f>IF(EC7="",NA(),EC7)</f>
        <v>1.18</v>
      </c>
      <c r="ED6" s="33">
        <f t="shared" ref="ED6:EL6" si="14">IF(ED7="",NA(),ED7)</f>
        <v>0.96</v>
      </c>
      <c r="EE6" s="33">
        <f t="shared" si="14"/>
        <v>1</v>
      </c>
      <c r="EF6" s="33">
        <f t="shared" si="14"/>
        <v>1.19</v>
      </c>
      <c r="EG6" s="33">
        <f t="shared" si="14"/>
        <v>0.69</v>
      </c>
      <c r="EH6" s="33">
        <f t="shared" si="14"/>
        <v>0.84</v>
      </c>
      <c r="EI6" s="33">
        <f t="shared" si="14"/>
        <v>0.78</v>
      </c>
      <c r="EJ6" s="33">
        <f t="shared" si="14"/>
        <v>0.83</v>
      </c>
      <c r="EK6" s="33">
        <f t="shared" si="14"/>
        <v>0.72</v>
      </c>
      <c r="EL6" s="33">
        <f t="shared" si="14"/>
        <v>0.71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409260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87.23</v>
      </c>
      <c r="O7" s="36">
        <v>78.92</v>
      </c>
      <c r="P7" s="36">
        <v>3880</v>
      </c>
      <c r="Q7" s="36" t="s">
        <v>98</v>
      </c>
      <c r="R7" s="36" t="s">
        <v>98</v>
      </c>
      <c r="S7" s="36" t="s">
        <v>98</v>
      </c>
      <c r="T7" s="36">
        <v>72890</v>
      </c>
      <c r="U7" s="36">
        <v>70.099999999999994</v>
      </c>
      <c r="V7" s="36">
        <v>1039.8</v>
      </c>
      <c r="W7" s="36">
        <v>107.86</v>
      </c>
      <c r="X7" s="36">
        <v>104.64</v>
      </c>
      <c r="Y7" s="36">
        <v>106.74</v>
      </c>
      <c r="Z7" s="36">
        <v>110.95</v>
      </c>
      <c r="AA7" s="36">
        <v>110.3</v>
      </c>
      <c r="AB7" s="36">
        <v>107.68</v>
      </c>
      <c r="AC7" s="36">
        <v>108.24</v>
      </c>
      <c r="AD7" s="36">
        <v>107.8</v>
      </c>
      <c r="AE7" s="36">
        <v>111.96</v>
      </c>
      <c r="AF7" s="36">
        <v>112.69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4.67</v>
      </c>
      <c r="AN7" s="36">
        <v>4.46</v>
      </c>
      <c r="AO7" s="36">
        <v>4.3899999999999997</v>
      </c>
      <c r="AP7" s="36">
        <v>0.41</v>
      </c>
      <c r="AQ7" s="36">
        <v>0.54</v>
      </c>
      <c r="AR7" s="36">
        <v>0.87</v>
      </c>
      <c r="AS7" s="36">
        <v>1712.23</v>
      </c>
      <c r="AT7" s="36">
        <v>555.17999999999995</v>
      </c>
      <c r="AU7" s="36">
        <v>1051.1199999999999</v>
      </c>
      <c r="AV7" s="36">
        <v>636.46</v>
      </c>
      <c r="AW7" s="36">
        <v>351.38</v>
      </c>
      <c r="AX7" s="36">
        <v>695.41</v>
      </c>
      <c r="AY7" s="36">
        <v>701</v>
      </c>
      <c r="AZ7" s="36">
        <v>739.59</v>
      </c>
      <c r="BA7" s="36">
        <v>335.95</v>
      </c>
      <c r="BB7" s="36">
        <v>346.59</v>
      </c>
      <c r="BC7" s="36">
        <v>262.74</v>
      </c>
      <c r="BD7" s="36">
        <v>194.77</v>
      </c>
      <c r="BE7" s="36">
        <v>126.87</v>
      </c>
      <c r="BF7" s="36">
        <v>116.36</v>
      </c>
      <c r="BG7" s="36">
        <v>107.19</v>
      </c>
      <c r="BH7" s="36">
        <v>97.91</v>
      </c>
      <c r="BI7" s="36">
        <v>343.45</v>
      </c>
      <c r="BJ7" s="36">
        <v>330.99</v>
      </c>
      <c r="BK7" s="36">
        <v>324.08999999999997</v>
      </c>
      <c r="BL7" s="36">
        <v>319.82</v>
      </c>
      <c r="BM7" s="36">
        <v>312.02999999999997</v>
      </c>
      <c r="BN7" s="36">
        <v>276.38</v>
      </c>
      <c r="BO7" s="36">
        <v>101.03</v>
      </c>
      <c r="BP7" s="36">
        <v>98.44</v>
      </c>
      <c r="BQ7" s="36">
        <v>100.53</v>
      </c>
      <c r="BR7" s="36">
        <v>104.77</v>
      </c>
      <c r="BS7" s="36">
        <v>103.63</v>
      </c>
      <c r="BT7" s="36">
        <v>99.61</v>
      </c>
      <c r="BU7" s="36">
        <v>100.27</v>
      </c>
      <c r="BV7" s="36">
        <v>99.46</v>
      </c>
      <c r="BW7" s="36">
        <v>105.21</v>
      </c>
      <c r="BX7" s="36">
        <v>105.71</v>
      </c>
      <c r="BY7" s="36">
        <v>104.99</v>
      </c>
      <c r="BZ7" s="36">
        <v>195.95</v>
      </c>
      <c r="CA7" s="36">
        <v>201.23</v>
      </c>
      <c r="CB7" s="36">
        <v>197.32</v>
      </c>
      <c r="CC7" s="36">
        <v>189.9</v>
      </c>
      <c r="CD7" s="36">
        <v>192.11</v>
      </c>
      <c r="CE7" s="36">
        <v>169.59</v>
      </c>
      <c r="CF7" s="36">
        <v>169.62</v>
      </c>
      <c r="CG7" s="36">
        <v>171.78</v>
      </c>
      <c r="CH7" s="36">
        <v>162.59</v>
      </c>
      <c r="CI7" s="36">
        <v>162.15</v>
      </c>
      <c r="CJ7" s="36">
        <v>163.72</v>
      </c>
      <c r="CK7" s="36">
        <v>67.25</v>
      </c>
      <c r="CL7" s="36">
        <v>67.849999999999994</v>
      </c>
      <c r="CM7" s="36">
        <v>69.47</v>
      </c>
      <c r="CN7" s="36">
        <v>69.3</v>
      </c>
      <c r="CO7" s="36">
        <v>69.959999999999994</v>
      </c>
      <c r="CP7" s="36">
        <v>60.04</v>
      </c>
      <c r="CQ7" s="36">
        <v>59.88</v>
      </c>
      <c r="CR7" s="36">
        <v>59.68</v>
      </c>
      <c r="CS7" s="36">
        <v>59.17</v>
      </c>
      <c r="CT7" s="36">
        <v>59.34</v>
      </c>
      <c r="CU7" s="36">
        <v>59.76</v>
      </c>
      <c r="CV7" s="36">
        <v>91.19</v>
      </c>
      <c r="CW7" s="36">
        <v>92.36</v>
      </c>
      <c r="CX7" s="36">
        <v>91.97</v>
      </c>
      <c r="CY7" s="36">
        <v>92.78</v>
      </c>
      <c r="CZ7" s="36">
        <v>92.46</v>
      </c>
      <c r="DA7" s="36">
        <v>87.33</v>
      </c>
      <c r="DB7" s="36">
        <v>87.65</v>
      </c>
      <c r="DC7" s="36">
        <v>87.63</v>
      </c>
      <c r="DD7" s="36">
        <v>87.6</v>
      </c>
      <c r="DE7" s="36">
        <v>87.74</v>
      </c>
      <c r="DF7" s="36">
        <v>89.95</v>
      </c>
      <c r="DG7" s="36">
        <v>36.89</v>
      </c>
      <c r="DH7" s="36">
        <v>38.450000000000003</v>
      </c>
      <c r="DI7" s="36">
        <v>39.85</v>
      </c>
      <c r="DJ7" s="36">
        <v>46.41</v>
      </c>
      <c r="DK7" s="36">
        <v>48.29</v>
      </c>
      <c r="DL7" s="36">
        <v>37.71</v>
      </c>
      <c r="DM7" s="36">
        <v>38.69</v>
      </c>
      <c r="DN7" s="36">
        <v>39.65</v>
      </c>
      <c r="DO7" s="36">
        <v>45.25</v>
      </c>
      <c r="DP7" s="36">
        <v>46.27</v>
      </c>
      <c r="DQ7" s="36">
        <v>47.18</v>
      </c>
      <c r="DR7" s="36">
        <v>2.57</v>
      </c>
      <c r="DS7" s="36">
        <v>2.94</v>
      </c>
      <c r="DT7" s="36">
        <v>2.94</v>
      </c>
      <c r="DU7" s="36">
        <v>7.68</v>
      </c>
      <c r="DV7" s="36">
        <v>12.79</v>
      </c>
      <c r="DW7" s="36">
        <v>7.67</v>
      </c>
      <c r="DX7" s="36">
        <v>8.4</v>
      </c>
      <c r="DY7" s="36">
        <v>9.7100000000000009</v>
      </c>
      <c r="DZ7" s="36">
        <v>10.71</v>
      </c>
      <c r="EA7" s="36">
        <v>10.93</v>
      </c>
      <c r="EB7" s="36">
        <v>13.18</v>
      </c>
      <c r="EC7" s="36">
        <v>1.18</v>
      </c>
      <c r="ED7" s="36">
        <v>0.96</v>
      </c>
      <c r="EE7" s="36">
        <v>1</v>
      </c>
      <c r="EF7" s="36">
        <v>1.19</v>
      </c>
      <c r="EG7" s="36">
        <v>0.69</v>
      </c>
      <c r="EH7" s="36">
        <v>0.84</v>
      </c>
      <c r="EI7" s="36">
        <v>0.78</v>
      </c>
      <c r="EJ7" s="36">
        <v>0.83</v>
      </c>
      <c r="EK7" s="36">
        <v>0.72</v>
      </c>
      <c r="EL7" s="36">
        <v>0.71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MIISUIDOU01</cp:lastModifiedBy>
  <dcterms:created xsi:type="dcterms:W3CDTF">2017-02-01T08:49:40Z</dcterms:created>
  <dcterms:modified xsi:type="dcterms:W3CDTF">2017-02-23T01:57:54Z</dcterms:modified>
  <cp:category/>
</cp:coreProperties>
</file>